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81 自社リリース製品\社内書類テンプレート\tp_yakuba1_blue\docs\"/>
    </mc:Choice>
  </mc:AlternateContent>
  <xr:revisionPtr revIDLastSave="0" documentId="13_ncr:1_{33841DF6-D9FE-48F5-BD45-3078AC883D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作業勤務報告書" sheetId="1" r:id="rId1"/>
  </sheets>
  <definedNames>
    <definedName name="_xlnm.Print_Area" localSheetId="0">作業勤務報告書!$A$1:$K$47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B40" i="1" s="1"/>
  <c r="B11" i="1"/>
  <c r="B38" i="1"/>
  <c r="B37" i="1"/>
  <c r="B29" i="1"/>
  <c r="B21" i="1"/>
  <c r="B13" i="1"/>
  <c r="B36" i="1"/>
  <c r="B32" i="1"/>
  <c r="B28" i="1"/>
  <c r="B24" i="1"/>
  <c r="B20" i="1"/>
  <c r="B16" i="1"/>
  <c r="B12" i="1"/>
  <c r="B33" i="1"/>
  <c r="B25" i="1"/>
  <c r="B17" i="1"/>
  <c r="B35" i="1"/>
  <c r="B31" i="1"/>
  <c r="B27" i="1"/>
  <c r="B23" i="1"/>
  <c r="B19" i="1"/>
  <c r="B15" i="1"/>
  <c r="B34" i="1"/>
  <c r="B30" i="1"/>
  <c r="B26" i="1"/>
  <c r="B22" i="1"/>
  <c r="B18" i="1"/>
  <c r="B14" i="1"/>
  <c r="B39" i="1" l="1"/>
  <c r="A41" i="1"/>
  <c r="B41" i="1" s="1"/>
  <c r="F12" i="1" l="1"/>
  <c r="J4" i="1" l="1"/>
  <c r="F41" i="1" l="1"/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 l="1"/>
  <c r="F42" i="1" s="1"/>
</calcChain>
</file>

<file path=xl/sharedStrings.xml><?xml version="1.0" encoding="utf-8"?>
<sst xmlns="http://schemas.openxmlformats.org/spreadsheetml/2006/main" count="56" uniqueCount="40">
  <si>
    <t>日付</t>
    <rPh sb="0" eb="2">
      <t>ヒヅケ</t>
    </rPh>
    <phoneticPr fontId="7"/>
  </si>
  <si>
    <t>作業時間</t>
    <rPh sb="0" eb="2">
      <t>サギョウ</t>
    </rPh>
    <rPh sb="2" eb="4">
      <t>ジカン</t>
    </rPh>
    <phoneticPr fontId="7"/>
  </si>
  <si>
    <t>実作業
（時）</t>
    <rPh sb="0" eb="1">
      <t>ジツ</t>
    </rPh>
    <rPh sb="1" eb="3">
      <t>サギョウ</t>
    </rPh>
    <phoneticPr fontId="7"/>
  </si>
  <si>
    <t>開始
（時：分）</t>
    <rPh sb="0" eb="2">
      <t>カイシ</t>
    </rPh>
    <phoneticPr fontId="7"/>
  </si>
  <si>
    <t>終了
（時：分）</t>
    <rPh sb="0" eb="2">
      <t>シュウリョウ</t>
    </rPh>
    <phoneticPr fontId="7"/>
  </si>
  <si>
    <t>休憩(分)</t>
    <rPh sb="0" eb="2">
      <t>キュウケイ</t>
    </rPh>
    <phoneticPr fontId="7"/>
  </si>
  <si>
    <t>作　　　　業</t>
    <phoneticPr fontId="7"/>
  </si>
  <si>
    <t>作　業　内　容</t>
    <phoneticPr fontId="7"/>
  </si>
  <si>
    <t>曜日</t>
    <phoneticPr fontId="2"/>
  </si>
  <si>
    <t>印</t>
    <phoneticPr fontId="7"/>
  </si>
  <si>
    <t>提出日</t>
    <rPh sb="0" eb="2">
      <t>テイシュツ</t>
    </rPh>
    <rPh sb="2" eb="3">
      <t>ビ</t>
    </rPh>
    <phoneticPr fontId="2"/>
  </si>
  <si>
    <t>名前</t>
    <rPh sb="0" eb="2">
      <t>ナマエ</t>
    </rPh>
    <phoneticPr fontId="2"/>
  </si>
  <si>
    <t>作　業　報　告　書</t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</si>
  <si>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</si>
  <si>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①作業（開始・終了）時間、休憩は規定単位とし、実際に取得した休憩を入力する。</t>
    <rPh sb="1" eb="3">
      <t>サギョウ</t>
    </rPh>
    <rPh sb="4" eb="6">
      <t>カイシ</t>
    </rPh>
    <rPh sb="7" eb="9">
      <t>シュウリョウ</t>
    </rPh>
    <rPh sb="10" eb="12">
      <t>ジカン</t>
    </rPh>
    <rPh sb="13" eb="15">
      <t>キュウケイ</t>
    </rPh>
    <rPh sb="16" eb="18">
      <t>キテイ</t>
    </rPh>
    <rPh sb="18" eb="20">
      <t>タンイ</t>
    </rPh>
    <rPh sb="23" eb="25">
      <t>ジッサイ</t>
    </rPh>
    <rPh sb="26" eb="28">
      <t>シュトク</t>
    </rPh>
    <rPh sb="30" eb="32">
      <t>キュウケイ</t>
    </rPh>
    <rPh sb="33" eb="35">
      <t>ニュウリョク</t>
    </rPh>
    <phoneticPr fontId="2"/>
  </si>
  <si>
    <t>合計</t>
    <rPh sb="0" eb="2">
      <t>ゴウケイ</t>
    </rPh>
    <phoneticPr fontId="2"/>
  </si>
  <si>
    <t>②開始、終了時間は24時間表示とする。</t>
    <phoneticPr fontId="2"/>
  </si>
  <si>
    <t>承　認</t>
    <rPh sb="0" eb="1">
      <t>ショウ</t>
    </rPh>
    <rPh sb="2" eb="3">
      <t>ニン</t>
    </rPh>
    <phoneticPr fontId="2"/>
  </si>
  <si>
    <t>←ここに当月を入力</t>
    <rPh sb="4" eb="6">
      <t>トウゲツ</t>
    </rPh>
    <rPh sb="7" eb="9">
      <t>ニュウリョク</t>
    </rPh>
    <phoneticPr fontId="2"/>
  </si>
  <si>
    <t>記入欄</t>
    <rPh sb="0" eb="2">
      <t>キニュウ</t>
    </rPh>
    <rPh sb="2" eb="3">
      <t>ラン</t>
    </rPh>
    <phoneticPr fontId="2"/>
  </si>
  <si>
    <t>作業件名</t>
  </si>
  <si>
    <t>名前</t>
    <phoneticPr fontId="2"/>
  </si>
  <si>
    <t>開始</t>
    <phoneticPr fontId="2"/>
  </si>
  <si>
    <t>終了</t>
    <phoneticPr fontId="2"/>
  </si>
  <si>
    <t>休憩</t>
    <phoneticPr fontId="2"/>
  </si>
  <si>
    <t>作業内容</t>
    <phoneticPr fontId="2"/>
  </si>
  <si>
    <t>③祝日等の場合、作業内容欄に「祝日」と書いてください。</t>
    <phoneticPr fontId="2"/>
  </si>
  <si>
    <t>自動計算欄</t>
    <rPh sb="0" eb="2">
      <t>ジドウ</t>
    </rPh>
    <rPh sb="2" eb="4">
      <t>ケイサン</t>
    </rPh>
    <rPh sb="4" eb="5">
      <t>ラン</t>
    </rPh>
    <phoneticPr fontId="2"/>
  </si>
  <si>
    <t>日付</t>
    <phoneticPr fontId="2"/>
  </si>
  <si>
    <t>曜日</t>
    <phoneticPr fontId="2"/>
  </si>
  <si>
    <t>実作業</t>
    <phoneticPr fontId="2"/>
  </si>
  <si>
    <t>提出日</t>
  </si>
  <si>
    <t>田中　健一</t>
    <phoneticPr fontId="2"/>
  </si>
  <si>
    <t>株式会社アンスール</t>
    <rPh sb="0" eb="4">
      <t>カブシキカイシャ</t>
    </rPh>
    <phoneticPr fontId="2"/>
  </si>
  <si>
    <t>テスト</t>
    <phoneticPr fontId="2"/>
  </si>
  <si>
    <t>テスト仕様書作成</t>
    <rPh sb="3" eb="8">
      <t>シヨウショサクセイ</t>
    </rPh>
    <phoneticPr fontId="2"/>
  </si>
  <si>
    <t>テスト仕様書作成</t>
    <phoneticPr fontId="2"/>
  </si>
  <si>
    <t>祝日</t>
    <rPh sb="0" eb="2">
      <t>シュクジツ</t>
    </rPh>
    <phoneticPr fontId="2"/>
  </si>
  <si>
    <t>バグ修正</t>
    <rPh sb="2" eb="4">
      <t>シュウセイ</t>
    </rPh>
    <phoneticPr fontId="2"/>
  </si>
  <si>
    <t>作業件名
(会社名)</t>
    <rPh sb="6" eb="8">
      <t>カイシャ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</si>
</sst>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 "/>
    <numFmt numFmtId="177" formatCode="m/d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indexed="5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6" fontId="5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/>
    <xf numFmtId="0" fontId="6" fillId="0" borderId="15" xfId="1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9" xfId="1" applyFont="1" applyBorder="1" applyAlignment="1" applyProtection="1">
      <alignment horizontal="right" vertical="center"/>
      <protection locked="0"/>
    </xf>
    <xf numFmtId="20" fontId="6" fillId="0" borderId="15" xfId="1" applyNumberFormat="1" applyFont="1" applyBorder="1" applyAlignment="1" applyProtection="1">
      <alignment horizontal="right" vertical="center"/>
      <protection locked="0"/>
    </xf>
    <xf numFmtId="176" fontId="6" fillId="0" borderId="15" xfId="0" applyNumberFormat="1" applyFont="1" applyBorder="1" applyAlignment="1" applyProtection="1">
      <alignment horizontal="right" vertical="center"/>
      <protection hidden="1"/>
    </xf>
    <xf numFmtId="20" fontId="6" fillId="0" borderId="17" xfId="1" applyNumberFormat="1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hidden="1"/>
    </xf>
    <xf numFmtId="20" fontId="6" fillId="0" borderId="19" xfId="1" applyNumberFormat="1" applyFont="1" applyBorder="1" applyAlignment="1" applyProtection="1">
      <alignment horizontal="right" vertical="center"/>
      <protection locked="0"/>
    </xf>
    <xf numFmtId="176" fontId="6" fillId="0" borderId="19" xfId="0" applyNumberFormat="1" applyFont="1" applyBorder="1" applyAlignment="1" applyProtection="1">
      <alignment horizontal="right" vertical="center"/>
      <protection hidden="1"/>
    </xf>
    <xf numFmtId="55" fontId="3" fillId="0" borderId="9" xfId="0" applyNumberFormat="1" applyFont="1" applyBorder="1">
      <alignment vertical="center"/>
    </xf>
    <xf numFmtId="55" fontId="3" fillId="0" borderId="0" xfId="0" applyNumberFormat="1" applyFont="1">
      <alignment vertical="center"/>
    </xf>
    <xf numFmtId="55" fontId="3" fillId="0" borderId="2" xfId="0" applyNumberFormat="1" applyFont="1" applyBorder="1" applyAlignment="1">
      <alignment horizontal="center" vertical="top"/>
    </xf>
    <xf numFmtId="0" fontId="3" fillId="2" borderId="0" xfId="0" applyFont="1" applyFill="1" applyProtection="1">
      <alignment vertical="center"/>
      <protection locked="0"/>
    </xf>
    <xf numFmtId="177" fontId="3" fillId="0" borderId="21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55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 shrinkToFit="1"/>
      <protection locked="0"/>
    </xf>
    <xf numFmtId="0" fontId="6" fillId="0" borderId="18" xfId="1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55" fontId="3" fillId="0" borderId="0" xfId="0" applyNumberFormat="1" applyFont="1" applyAlignment="1">
      <alignment horizontal="left" vertical="center"/>
    </xf>
    <xf numFmtId="55" fontId="3" fillId="0" borderId="2" xfId="0" applyNumberFormat="1" applyFont="1" applyBorder="1" applyAlignment="1">
      <alignment horizontal="center" vertical="center"/>
    </xf>
    <xf numFmtId="0" fontId="6" fillId="0" borderId="19" xfId="1" applyFont="1" applyBorder="1" applyAlignment="1" applyProtection="1">
      <alignment horizontal="left" vertical="center" shrinkToFit="1"/>
      <protection locked="0"/>
    </xf>
    <xf numFmtId="0" fontId="6" fillId="0" borderId="20" xfId="1" applyFont="1" applyBorder="1" applyAlignment="1" applyProtection="1">
      <alignment horizontal="left" vertical="center" shrinkToFit="1"/>
      <protection locked="0"/>
    </xf>
    <xf numFmtId="55" fontId="3" fillId="0" borderId="9" xfId="0" applyNumberFormat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6" fillId="0" borderId="15" xfId="1" applyFont="1" applyBorder="1" applyAlignment="1" applyProtection="1">
      <alignment horizontal="left" vertical="center" shrinkToFit="1"/>
      <protection locked="0"/>
    </xf>
    <xf numFmtId="0" fontId="6" fillId="0" borderId="16" xfId="1" applyFont="1" applyBorder="1" applyAlignment="1" applyProtection="1">
      <alignment horizontal="left" vertical="center" shrinkToFit="1"/>
      <protection locked="0"/>
    </xf>
    <xf numFmtId="5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6" fontId="6" fillId="0" borderId="8" xfId="2" applyFont="1" applyBorder="1" applyAlignment="1" applyProtection="1">
      <alignment horizontal="center" vertical="center"/>
    </xf>
    <xf numFmtId="6" fontId="6" fillId="0" borderId="9" xfId="2" applyFont="1" applyBorder="1" applyAlignment="1" applyProtection="1">
      <alignment horizontal="center" vertical="center"/>
    </xf>
    <xf numFmtId="6" fontId="6" fillId="0" borderId="10" xfId="2" applyFont="1" applyBorder="1" applyAlignment="1" applyProtection="1">
      <alignment horizontal="center" vertical="center"/>
    </xf>
    <xf numFmtId="6" fontId="6" fillId="0" borderId="12" xfId="2" applyFont="1" applyBorder="1" applyAlignment="1" applyProtection="1">
      <alignment horizontal="center" vertical="center"/>
    </xf>
    <xf numFmtId="6" fontId="6" fillId="0" borderId="0" xfId="2" applyFont="1" applyBorder="1" applyAlignment="1" applyProtection="1">
      <alignment horizontal="center" vertical="center"/>
    </xf>
    <xf numFmtId="6" fontId="6" fillId="0" borderId="7" xfId="2" applyFont="1" applyBorder="1" applyAlignment="1" applyProtection="1">
      <alignment horizontal="center" vertical="center"/>
    </xf>
    <xf numFmtId="6" fontId="6" fillId="0" borderId="11" xfId="2" applyFont="1" applyBorder="1" applyAlignment="1" applyProtection="1">
      <alignment horizontal="center" vertical="center"/>
    </xf>
    <xf numFmtId="6" fontId="6" fillId="0" borderId="4" xfId="2" applyFont="1" applyBorder="1" applyAlignment="1" applyProtection="1">
      <alignment horizontal="center" vertical="center"/>
    </xf>
    <xf numFmtId="6" fontId="6" fillId="0" borderId="5" xfId="2" applyFont="1" applyBorder="1" applyAlignment="1" applyProtection="1">
      <alignment horizontal="center" vertical="center"/>
    </xf>
  </cellXfs>
  <cellStyles count="3">
    <cellStyle name="通貨_李金庚" xfId="2" xr:uid="{00000000-0005-0000-0000-000000000000}"/>
    <cellStyle name="標準" xfId="0" builtinId="0"/>
    <cellStyle name="標準_李金庚" xfId="1" xr:uid="{00000000-0005-0000-0000-000002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Normal="100" workbookViewId="0">
      <selection activeCell="A4" sqref="A4:F4"/>
    </sheetView>
  </sheetViews>
  <sheetFormatPr defaultColWidth="9" defaultRowHeight="17" customHeight="1" x14ac:dyDescent="0.2"/>
  <cols>
    <col min="1" max="1" width="8.453125" style="3" customWidth="1"/>
    <col min="2" max="2" width="5.453125" style="3" customWidth="1"/>
    <col min="3" max="6" width="8.453125" style="3" customWidth="1"/>
    <col min="7" max="7" width="13" style="3" customWidth="1"/>
    <col min="8" max="9" width="6.453125" style="3" customWidth="1"/>
    <col min="10" max="10" width="10.453125" style="3" customWidth="1"/>
    <col min="11" max="11" width="4.90625" style="3" customWidth="1"/>
    <col min="12" max="12" width="16.36328125" style="3" customWidth="1"/>
    <col min="13" max="13" width="15.453125" style="3" customWidth="1"/>
    <col min="14" max="16384" width="9" style="3"/>
  </cols>
  <sheetData>
    <row r="1" spans="1:13" ht="5.4" customHeight="1" x14ac:dyDescent="0.2">
      <c r="A1" s="55" t="s">
        <v>12</v>
      </c>
      <c r="B1" s="55"/>
      <c r="C1" s="55"/>
      <c r="D1" s="55"/>
      <c r="E1" s="55"/>
      <c r="F1" s="55"/>
      <c r="G1" s="55"/>
      <c r="H1" s="55"/>
      <c r="I1" s="55"/>
      <c r="J1" s="42">
        <v>45323</v>
      </c>
      <c r="K1" s="43"/>
    </row>
    <row r="2" spans="1:13" ht="17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43"/>
      <c r="K2" s="43"/>
      <c r="L2" s="17" t="s">
        <v>18</v>
      </c>
    </row>
    <row r="3" spans="1:13" ht="17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43"/>
      <c r="K3" s="43"/>
    </row>
    <row r="4" spans="1:13" ht="17" customHeight="1" x14ac:dyDescent="0.2">
      <c r="A4" s="66"/>
      <c r="B4" s="66"/>
      <c r="C4" s="66"/>
      <c r="D4" s="66"/>
      <c r="E4" s="66"/>
      <c r="F4" s="66"/>
      <c r="H4" s="37" t="s">
        <v>10</v>
      </c>
      <c r="I4" s="37"/>
      <c r="J4" s="38">
        <f>DATE(YEAR(J1),MONTH(J1)+1,0)</f>
        <v>45351</v>
      </c>
      <c r="K4" s="39"/>
    </row>
    <row r="5" spans="1:13" ht="17" customHeight="1" x14ac:dyDescent="0.2">
      <c r="A5" s="47" t="s">
        <v>39</v>
      </c>
      <c r="B5" s="48"/>
      <c r="C5" s="60" t="s">
        <v>33</v>
      </c>
      <c r="D5" s="61"/>
      <c r="E5" s="61"/>
      <c r="F5" s="48"/>
      <c r="G5" s="58" t="s">
        <v>11</v>
      </c>
      <c r="H5" s="60" t="s">
        <v>32</v>
      </c>
      <c r="I5" s="61"/>
      <c r="J5" s="61"/>
      <c r="K5" s="35" t="s">
        <v>9</v>
      </c>
      <c r="L5" s="1"/>
    </row>
    <row r="6" spans="1:13" ht="17" customHeight="1" x14ac:dyDescent="0.2">
      <c r="A6" s="49"/>
      <c r="B6" s="50"/>
      <c r="C6" s="49"/>
      <c r="D6" s="62"/>
      <c r="E6" s="62"/>
      <c r="F6" s="50"/>
      <c r="G6" s="59"/>
      <c r="H6" s="49"/>
      <c r="I6" s="62"/>
      <c r="J6" s="62"/>
      <c r="K6" s="36"/>
      <c r="L6" s="1"/>
    </row>
    <row r="7" spans="1:13" s="4" customFormat="1" ht="17" customHeight="1" x14ac:dyDescent="0.2">
      <c r="A7" s="44" t="s">
        <v>0</v>
      </c>
      <c r="B7" s="44" t="s">
        <v>8</v>
      </c>
      <c r="C7" s="56" t="s">
        <v>1</v>
      </c>
      <c r="D7" s="57"/>
      <c r="E7" s="57"/>
      <c r="F7" s="51" t="s">
        <v>2</v>
      </c>
      <c r="G7" s="63" t="s">
        <v>6</v>
      </c>
      <c r="H7" s="64"/>
      <c r="I7" s="64"/>
      <c r="J7" s="64"/>
      <c r="K7" s="65"/>
      <c r="L7" s="4" t="s">
        <v>19</v>
      </c>
      <c r="M7" s="4" t="s">
        <v>20</v>
      </c>
    </row>
    <row r="8" spans="1:13" s="4" customFormat="1" ht="17" customHeight="1" x14ac:dyDescent="0.2">
      <c r="A8" s="45"/>
      <c r="B8" s="45"/>
      <c r="C8" s="52" t="s">
        <v>3</v>
      </c>
      <c r="D8" s="52" t="s">
        <v>4</v>
      </c>
      <c r="E8" s="53" t="s">
        <v>5</v>
      </c>
      <c r="F8" s="52"/>
      <c r="G8" s="67" t="s">
        <v>7</v>
      </c>
      <c r="H8" s="68"/>
      <c r="I8" s="68"/>
      <c r="J8" s="68"/>
      <c r="K8" s="69"/>
      <c r="M8" s="4" t="s">
        <v>21</v>
      </c>
    </row>
    <row r="9" spans="1:13" s="4" customFormat="1" ht="17" customHeight="1" x14ac:dyDescent="0.2">
      <c r="A9" s="45"/>
      <c r="B9" s="45"/>
      <c r="C9" s="53"/>
      <c r="D9" s="52"/>
      <c r="E9" s="54"/>
      <c r="F9" s="52"/>
      <c r="G9" s="70"/>
      <c r="H9" s="71"/>
      <c r="I9" s="71"/>
      <c r="J9" s="71"/>
      <c r="K9" s="72"/>
      <c r="M9" s="4" t="s">
        <v>22</v>
      </c>
    </row>
    <row r="10" spans="1:13" s="4" customFormat="1" ht="17" customHeight="1" x14ac:dyDescent="0.2">
      <c r="A10" s="46"/>
      <c r="B10" s="46"/>
      <c r="C10" s="53"/>
      <c r="D10" s="52"/>
      <c r="E10" s="54"/>
      <c r="F10" s="52"/>
      <c r="G10" s="73"/>
      <c r="H10" s="74"/>
      <c r="I10" s="74"/>
      <c r="J10" s="74"/>
      <c r="K10" s="75"/>
      <c r="M10" s="4" t="s">
        <v>23</v>
      </c>
    </row>
    <row r="11" spans="1:13" ht="17" customHeight="1" x14ac:dyDescent="0.2">
      <c r="A11" s="18">
        <f>DATE(YEAR(J1),MONTH(J1),1)</f>
        <v>45323</v>
      </c>
      <c r="B11" s="22" t="str">
        <f>TEXT(A11,"aaa")</f>
        <v>木</v>
      </c>
      <c r="C11" s="8">
        <v>0.375</v>
      </c>
      <c r="D11" s="8">
        <v>0.75</v>
      </c>
      <c r="E11" s="5">
        <v>60</v>
      </c>
      <c r="F11" s="9">
        <f>IF(D11="","",IF(C11=0,"",IF((HOUR(D11)+(MINUTE(D11)/60))&gt;9,(HOUR(D11)+(MINUTE(D11)/60))-(HOUR(C11)+(MINUTE(C11)/60))-(E11/60),(23-(HOUR(C11)+(MINUTE(C11)/60))+1)+(HOUR(D11)+(MINUTE(D11)/60))-(E11/60))))</f>
        <v>8</v>
      </c>
      <c r="G11" s="40" t="s">
        <v>35</v>
      </c>
      <c r="H11" s="40"/>
      <c r="I11" s="40"/>
      <c r="J11" s="40"/>
      <c r="K11" s="41"/>
      <c r="M11" s="3" t="s">
        <v>24</v>
      </c>
    </row>
    <row r="12" spans="1:13" ht="17" customHeight="1" x14ac:dyDescent="0.2">
      <c r="A12" s="19">
        <f>A11+1</f>
        <v>45324</v>
      </c>
      <c r="B12" s="23" t="str">
        <f>TEXT(A12,"aaa")</f>
        <v>金</v>
      </c>
      <c r="C12" s="10">
        <v>0.375</v>
      </c>
      <c r="D12" s="10">
        <v>0.75</v>
      </c>
      <c r="E12" s="6">
        <v>60</v>
      </c>
      <c r="F12" s="11">
        <f t="shared" ref="F12:F40" si="0">IF(D12="","",IF(C12=0,"",IF((HOUR(D12)+(MINUTE(D12)/60))&gt;9,(HOUR(D12)+(MINUTE(D12)/60))-(HOUR(C12)+(MINUTE(C12)/60))-(E12/60),(23-(HOUR(C12)+(MINUTE(C12)/60))+1)+(HOUR(D12)+(MINUTE(D12)/60))-(E12/60))))</f>
        <v>8</v>
      </c>
      <c r="G12" s="25" t="s">
        <v>36</v>
      </c>
      <c r="H12" s="25"/>
      <c r="I12" s="25"/>
      <c r="J12" s="25"/>
      <c r="K12" s="26"/>
      <c r="M12" s="3" t="s">
        <v>25</v>
      </c>
    </row>
    <row r="13" spans="1:13" ht="17" customHeight="1" x14ac:dyDescent="0.2">
      <c r="A13" s="19">
        <f t="shared" ref="A13:A38" si="1">A12+1</f>
        <v>45325</v>
      </c>
      <c r="B13" s="23" t="str">
        <f t="shared" ref="B13:B40" si="2">TEXT(A13,"aaa")</f>
        <v>土</v>
      </c>
      <c r="C13" s="10"/>
      <c r="D13" s="10"/>
      <c r="E13" s="6"/>
      <c r="F13" s="11" t="str">
        <f t="shared" si="0"/>
        <v/>
      </c>
      <c r="G13" s="25"/>
      <c r="H13" s="25"/>
      <c r="I13" s="25"/>
      <c r="J13" s="25"/>
      <c r="K13" s="26"/>
    </row>
    <row r="14" spans="1:13" ht="17" customHeight="1" x14ac:dyDescent="0.2">
      <c r="A14" s="19">
        <f t="shared" si="1"/>
        <v>45326</v>
      </c>
      <c r="B14" s="23" t="str">
        <f t="shared" si="2"/>
        <v>日</v>
      </c>
      <c r="C14" s="10"/>
      <c r="D14" s="10"/>
      <c r="E14" s="6"/>
      <c r="F14" s="11" t="str">
        <f t="shared" si="0"/>
        <v/>
      </c>
      <c r="G14" s="25"/>
      <c r="H14" s="25"/>
      <c r="I14" s="25"/>
      <c r="J14" s="25"/>
      <c r="K14" s="26"/>
      <c r="L14" s="3" t="s">
        <v>27</v>
      </c>
      <c r="M14" s="3" t="s">
        <v>31</v>
      </c>
    </row>
    <row r="15" spans="1:13" ht="17" customHeight="1" x14ac:dyDescent="0.2">
      <c r="A15" s="19">
        <f t="shared" si="1"/>
        <v>45327</v>
      </c>
      <c r="B15" s="23" t="str">
        <f t="shared" si="2"/>
        <v>月</v>
      </c>
      <c r="C15" s="10">
        <v>0.375</v>
      </c>
      <c r="D15" s="10">
        <v>0.75</v>
      </c>
      <c r="E15" s="6">
        <v>60</v>
      </c>
      <c r="F15" s="11">
        <f t="shared" si="0"/>
        <v>8</v>
      </c>
      <c r="G15" s="25" t="s">
        <v>36</v>
      </c>
      <c r="H15" s="25"/>
      <c r="I15" s="25"/>
      <c r="J15" s="25"/>
      <c r="K15" s="26"/>
      <c r="M15" s="3" t="s">
        <v>28</v>
      </c>
    </row>
    <row r="16" spans="1:13" ht="17" customHeight="1" x14ac:dyDescent="0.2">
      <c r="A16" s="19">
        <f t="shared" si="1"/>
        <v>45328</v>
      </c>
      <c r="B16" s="23" t="str">
        <f t="shared" si="2"/>
        <v>火</v>
      </c>
      <c r="C16" s="10">
        <v>0.375</v>
      </c>
      <c r="D16" s="10">
        <v>0.75</v>
      </c>
      <c r="E16" s="6">
        <v>60</v>
      </c>
      <c r="F16" s="11">
        <f t="shared" si="0"/>
        <v>8</v>
      </c>
      <c r="G16" s="25" t="s">
        <v>36</v>
      </c>
      <c r="H16" s="25"/>
      <c r="I16" s="25"/>
      <c r="J16" s="25"/>
      <c r="K16" s="26"/>
      <c r="M16" s="3" t="s">
        <v>29</v>
      </c>
    </row>
    <row r="17" spans="1:13" ht="17" customHeight="1" x14ac:dyDescent="0.2">
      <c r="A17" s="19">
        <f t="shared" si="1"/>
        <v>45329</v>
      </c>
      <c r="B17" s="23" t="str">
        <f t="shared" si="2"/>
        <v>水</v>
      </c>
      <c r="C17" s="10">
        <v>0.375</v>
      </c>
      <c r="D17" s="10">
        <v>0.75</v>
      </c>
      <c r="E17" s="6">
        <v>60</v>
      </c>
      <c r="F17" s="11">
        <f t="shared" si="0"/>
        <v>8</v>
      </c>
      <c r="G17" s="25" t="s">
        <v>36</v>
      </c>
      <c r="H17" s="25"/>
      <c r="I17" s="25"/>
      <c r="J17" s="25"/>
      <c r="K17" s="26"/>
      <c r="M17" s="3" t="s">
        <v>30</v>
      </c>
    </row>
    <row r="18" spans="1:13" ht="17" customHeight="1" x14ac:dyDescent="0.2">
      <c r="A18" s="19">
        <f t="shared" si="1"/>
        <v>45330</v>
      </c>
      <c r="B18" s="23" t="str">
        <f t="shared" si="2"/>
        <v>木</v>
      </c>
      <c r="C18" s="10">
        <v>0.375</v>
      </c>
      <c r="D18" s="10">
        <v>0.75</v>
      </c>
      <c r="E18" s="6">
        <v>60</v>
      </c>
      <c r="F18" s="11">
        <f t="shared" si="0"/>
        <v>8</v>
      </c>
      <c r="G18" s="25" t="s">
        <v>36</v>
      </c>
      <c r="H18" s="25"/>
      <c r="I18" s="25"/>
      <c r="J18" s="25"/>
      <c r="K18" s="26"/>
    </row>
    <row r="19" spans="1:13" ht="17" customHeight="1" x14ac:dyDescent="0.2">
      <c r="A19" s="19">
        <f t="shared" si="1"/>
        <v>45331</v>
      </c>
      <c r="B19" s="23" t="str">
        <f t="shared" si="2"/>
        <v>金</v>
      </c>
      <c r="C19" s="10">
        <v>0.375</v>
      </c>
      <c r="D19" s="10">
        <v>0.79166666666666663</v>
      </c>
      <c r="E19" s="6">
        <v>60</v>
      </c>
      <c r="F19" s="11">
        <f t="shared" si="0"/>
        <v>9</v>
      </c>
      <c r="G19" s="25" t="s">
        <v>36</v>
      </c>
      <c r="H19" s="25"/>
      <c r="I19" s="25"/>
      <c r="J19" s="25"/>
      <c r="K19" s="26"/>
    </row>
    <row r="20" spans="1:13" ht="17" customHeight="1" x14ac:dyDescent="0.2">
      <c r="A20" s="19">
        <f t="shared" si="1"/>
        <v>45332</v>
      </c>
      <c r="B20" s="23" t="str">
        <f t="shared" si="2"/>
        <v>土</v>
      </c>
      <c r="C20" s="10"/>
      <c r="D20" s="10"/>
      <c r="E20" s="6"/>
      <c r="F20" s="11" t="str">
        <f t="shared" si="0"/>
        <v/>
      </c>
      <c r="G20" s="25"/>
      <c r="H20" s="25"/>
      <c r="I20" s="25"/>
      <c r="J20" s="25"/>
      <c r="K20" s="26"/>
    </row>
    <row r="21" spans="1:13" ht="17" customHeight="1" x14ac:dyDescent="0.2">
      <c r="A21" s="19">
        <f t="shared" si="1"/>
        <v>45333</v>
      </c>
      <c r="B21" s="23" t="str">
        <f t="shared" si="2"/>
        <v>日</v>
      </c>
      <c r="C21" s="10"/>
      <c r="D21" s="10"/>
      <c r="E21" s="6"/>
      <c r="F21" s="11" t="str">
        <f t="shared" si="0"/>
        <v/>
      </c>
      <c r="G21" s="25"/>
      <c r="H21" s="25"/>
      <c r="I21" s="25"/>
      <c r="J21" s="25"/>
      <c r="K21" s="26"/>
    </row>
    <row r="22" spans="1:13" ht="17" customHeight="1" x14ac:dyDescent="0.2">
      <c r="A22" s="19">
        <f t="shared" si="1"/>
        <v>45334</v>
      </c>
      <c r="B22" s="23" t="str">
        <f t="shared" si="2"/>
        <v>月</v>
      </c>
      <c r="C22" s="10"/>
      <c r="D22" s="10"/>
      <c r="E22" s="6"/>
      <c r="F22" s="11" t="str">
        <f t="shared" si="0"/>
        <v/>
      </c>
      <c r="G22" s="25" t="s">
        <v>37</v>
      </c>
      <c r="H22" s="25"/>
      <c r="I22" s="25"/>
      <c r="J22" s="25"/>
      <c r="K22" s="26"/>
    </row>
    <row r="23" spans="1:13" ht="17" customHeight="1" x14ac:dyDescent="0.2">
      <c r="A23" s="19">
        <f t="shared" si="1"/>
        <v>45335</v>
      </c>
      <c r="B23" s="23" t="str">
        <f t="shared" si="2"/>
        <v>火</v>
      </c>
      <c r="C23" s="10">
        <v>0.375</v>
      </c>
      <c r="D23" s="10">
        <v>0.79166666666666663</v>
      </c>
      <c r="E23" s="6">
        <v>60</v>
      </c>
      <c r="F23" s="11">
        <f t="shared" si="0"/>
        <v>9</v>
      </c>
      <c r="G23" s="25" t="s">
        <v>34</v>
      </c>
      <c r="H23" s="25"/>
      <c r="I23" s="25"/>
      <c r="J23" s="25"/>
      <c r="K23" s="26"/>
    </row>
    <row r="24" spans="1:13" ht="17" customHeight="1" x14ac:dyDescent="0.2">
      <c r="A24" s="19">
        <f t="shared" si="1"/>
        <v>45336</v>
      </c>
      <c r="B24" s="23" t="str">
        <f t="shared" si="2"/>
        <v>水</v>
      </c>
      <c r="C24" s="10">
        <v>0.375</v>
      </c>
      <c r="D24" s="10">
        <v>0.79166666666666663</v>
      </c>
      <c r="E24" s="6">
        <v>60</v>
      </c>
      <c r="F24" s="11">
        <f t="shared" si="0"/>
        <v>9</v>
      </c>
      <c r="G24" s="25" t="s">
        <v>34</v>
      </c>
      <c r="H24" s="25"/>
      <c r="I24" s="25"/>
      <c r="J24" s="25"/>
      <c r="K24" s="26"/>
    </row>
    <row r="25" spans="1:13" ht="17" customHeight="1" x14ac:dyDescent="0.2">
      <c r="A25" s="19">
        <f t="shared" si="1"/>
        <v>45337</v>
      </c>
      <c r="B25" s="23" t="str">
        <f t="shared" si="2"/>
        <v>木</v>
      </c>
      <c r="C25" s="10">
        <v>0.375</v>
      </c>
      <c r="D25" s="10">
        <v>0.79166666666666663</v>
      </c>
      <c r="E25" s="6">
        <v>60</v>
      </c>
      <c r="F25" s="11">
        <f t="shared" si="0"/>
        <v>9</v>
      </c>
      <c r="G25" s="25" t="s">
        <v>34</v>
      </c>
      <c r="H25" s="25"/>
      <c r="I25" s="25"/>
      <c r="J25" s="25"/>
      <c r="K25" s="26"/>
    </row>
    <row r="26" spans="1:13" ht="17" customHeight="1" x14ac:dyDescent="0.2">
      <c r="A26" s="19">
        <f t="shared" si="1"/>
        <v>45338</v>
      </c>
      <c r="B26" s="23" t="str">
        <f t="shared" si="2"/>
        <v>金</v>
      </c>
      <c r="C26" s="10">
        <v>0.375</v>
      </c>
      <c r="D26" s="10">
        <v>0.79166666666666663</v>
      </c>
      <c r="E26" s="6">
        <v>60</v>
      </c>
      <c r="F26" s="11">
        <f t="shared" si="0"/>
        <v>9</v>
      </c>
      <c r="G26" s="25" t="s">
        <v>34</v>
      </c>
      <c r="H26" s="25"/>
      <c r="I26" s="25"/>
      <c r="J26" s="25"/>
      <c r="K26" s="26"/>
    </row>
    <row r="27" spans="1:13" ht="17" customHeight="1" x14ac:dyDescent="0.2">
      <c r="A27" s="19">
        <f t="shared" si="1"/>
        <v>45339</v>
      </c>
      <c r="B27" s="23" t="str">
        <f t="shared" si="2"/>
        <v>土</v>
      </c>
      <c r="C27" s="10"/>
      <c r="D27" s="10"/>
      <c r="E27" s="6"/>
      <c r="F27" s="11" t="str">
        <f t="shared" si="0"/>
        <v/>
      </c>
      <c r="G27" s="25"/>
      <c r="H27" s="25"/>
      <c r="I27" s="25"/>
      <c r="J27" s="25"/>
      <c r="K27" s="26"/>
    </row>
    <row r="28" spans="1:13" ht="17" customHeight="1" x14ac:dyDescent="0.2">
      <c r="A28" s="19">
        <f t="shared" si="1"/>
        <v>45340</v>
      </c>
      <c r="B28" s="23" t="str">
        <f t="shared" si="2"/>
        <v>日</v>
      </c>
      <c r="C28" s="10"/>
      <c r="D28" s="10"/>
      <c r="E28" s="6"/>
      <c r="F28" s="11" t="str">
        <f t="shared" si="0"/>
        <v/>
      </c>
      <c r="G28" s="25"/>
      <c r="H28" s="25"/>
      <c r="I28" s="25"/>
      <c r="J28" s="25"/>
      <c r="K28" s="26"/>
    </row>
    <row r="29" spans="1:13" ht="17" customHeight="1" x14ac:dyDescent="0.2">
      <c r="A29" s="19">
        <f t="shared" si="1"/>
        <v>45341</v>
      </c>
      <c r="B29" s="23" t="str">
        <f t="shared" si="2"/>
        <v>月</v>
      </c>
      <c r="C29" s="10">
        <v>0.375</v>
      </c>
      <c r="D29" s="10">
        <v>0.75</v>
      </c>
      <c r="E29" s="6">
        <v>60</v>
      </c>
      <c r="F29" s="11">
        <f t="shared" si="0"/>
        <v>8</v>
      </c>
      <c r="G29" s="25" t="s">
        <v>34</v>
      </c>
      <c r="H29" s="25"/>
      <c r="I29" s="25"/>
      <c r="J29" s="25"/>
      <c r="K29" s="26"/>
    </row>
    <row r="30" spans="1:13" ht="17" customHeight="1" x14ac:dyDescent="0.2">
      <c r="A30" s="19">
        <f t="shared" si="1"/>
        <v>45342</v>
      </c>
      <c r="B30" s="23" t="str">
        <f t="shared" si="2"/>
        <v>火</v>
      </c>
      <c r="C30" s="10">
        <v>0.375</v>
      </c>
      <c r="D30" s="10">
        <v>0.75</v>
      </c>
      <c r="E30" s="6">
        <v>60</v>
      </c>
      <c r="F30" s="11">
        <f t="shared" si="0"/>
        <v>8</v>
      </c>
      <c r="G30" s="25" t="s">
        <v>34</v>
      </c>
      <c r="H30" s="25"/>
      <c r="I30" s="25"/>
      <c r="J30" s="25"/>
      <c r="K30" s="26"/>
    </row>
    <row r="31" spans="1:13" ht="17" customHeight="1" x14ac:dyDescent="0.2">
      <c r="A31" s="19">
        <f t="shared" si="1"/>
        <v>45343</v>
      </c>
      <c r="B31" s="23" t="str">
        <f t="shared" si="2"/>
        <v>水</v>
      </c>
      <c r="C31" s="10">
        <v>0.375</v>
      </c>
      <c r="D31" s="10">
        <v>0.75</v>
      </c>
      <c r="E31" s="6">
        <v>60</v>
      </c>
      <c r="F31" s="11">
        <f t="shared" si="0"/>
        <v>8</v>
      </c>
      <c r="G31" s="25" t="s">
        <v>34</v>
      </c>
      <c r="H31" s="25"/>
      <c r="I31" s="25"/>
      <c r="J31" s="25"/>
      <c r="K31" s="26"/>
    </row>
    <row r="32" spans="1:13" ht="17" customHeight="1" x14ac:dyDescent="0.2">
      <c r="A32" s="19">
        <f t="shared" si="1"/>
        <v>45344</v>
      </c>
      <c r="B32" s="23" t="str">
        <f t="shared" si="2"/>
        <v>木</v>
      </c>
      <c r="C32" s="10">
        <v>0.375</v>
      </c>
      <c r="D32" s="10">
        <v>0.75</v>
      </c>
      <c r="E32" s="6">
        <v>60</v>
      </c>
      <c r="F32" s="11">
        <f t="shared" si="0"/>
        <v>8</v>
      </c>
      <c r="G32" s="25" t="s">
        <v>34</v>
      </c>
      <c r="H32" s="25"/>
      <c r="I32" s="25"/>
      <c r="J32" s="25"/>
      <c r="K32" s="26"/>
    </row>
    <row r="33" spans="1:11" ht="17" customHeight="1" x14ac:dyDescent="0.2">
      <c r="A33" s="19">
        <f t="shared" si="1"/>
        <v>45345</v>
      </c>
      <c r="B33" s="23" t="str">
        <f t="shared" si="2"/>
        <v>金</v>
      </c>
      <c r="C33" s="10"/>
      <c r="D33" s="10"/>
      <c r="E33" s="6"/>
      <c r="F33" s="11" t="str">
        <f t="shared" si="0"/>
        <v/>
      </c>
      <c r="G33" s="27" t="s">
        <v>37</v>
      </c>
      <c r="H33" s="28"/>
      <c r="I33" s="28"/>
      <c r="J33" s="28"/>
      <c r="K33" s="29"/>
    </row>
    <row r="34" spans="1:11" ht="17" customHeight="1" x14ac:dyDescent="0.2">
      <c r="A34" s="19">
        <f t="shared" si="1"/>
        <v>45346</v>
      </c>
      <c r="B34" s="23" t="str">
        <f t="shared" si="2"/>
        <v>土</v>
      </c>
      <c r="C34" s="10"/>
      <c r="D34" s="10"/>
      <c r="E34" s="6"/>
      <c r="F34" s="11" t="str">
        <f t="shared" si="0"/>
        <v/>
      </c>
      <c r="G34" s="25"/>
      <c r="H34" s="25"/>
      <c r="I34" s="25"/>
      <c r="J34" s="25"/>
      <c r="K34" s="26"/>
    </row>
    <row r="35" spans="1:11" ht="17" customHeight="1" x14ac:dyDescent="0.2">
      <c r="A35" s="19">
        <f t="shared" si="1"/>
        <v>45347</v>
      </c>
      <c r="B35" s="23" t="str">
        <f t="shared" si="2"/>
        <v>日</v>
      </c>
      <c r="C35" s="10"/>
      <c r="D35" s="10"/>
      <c r="E35" s="6"/>
      <c r="F35" s="11" t="str">
        <f t="shared" si="0"/>
        <v/>
      </c>
      <c r="G35" s="25"/>
      <c r="H35" s="25"/>
      <c r="I35" s="25"/>
      <c r="J35" s="25"/>
      <c r="K35" s="26"/>
    </row>
    <row r="36" spans="1:11" ht="17" customHeight="1" x14ac:dyDescent="0.2">
      <c r="A36" s="19">
        <f t="shared" si="1"/>
        <v>45348</v>
      </c>
      <c r="B36" s="23" t="str">
        <f t="shared" si="2"/>
        <v>月</v>
      </c>
      <c r="C36" s="10">
        <v>0.375</v>
      </c>
      <c r="D36" s="10">
        <v>0.79166666666666663</v>
      </c>
      <c r="E36" s="6">
        <v>60</v>
      </c>
      <c r="F36" s="11">
        <f t="shared" si="0"/>
        <v>9</v>
      </c>
      <c r="G36" s="25" t="s">
        <v>38</v>
      </c>
      <c r="H36" s="25"/>
      <c r="I36" s="25"/>
      <c r="J36" s="25"/>
      <c r="K36" s="26"/>
    </row>
    <row r="37" spans="1:11" ht="17" customHeight="1" x14ac:dyDescent="0.2">
      <c r="A37" s="19">
        <f t="shared" si="1"/>
        <v>45349</v>
      </c>
      <c r="B37" s="23" t="str">
        <f t="shared" si="2"/>
        <v>火</v>
      </c>
      <c r="C37" s="10">
        <v>0.375</v>
      </c>
      <c r="D37" s="10">
        <v>0.79166666666666663</v>
      </c>
      <c r="E37" s="6">
        <v>60</v>
      </c>
      <c r="F37" s="11">
        <f t="shared" si="0"/>
        <v>9</v>
      </c>
      <c r="G37" s="25" t="s">
        <v>38</v>
      </c>
      <c r="H37" s="25"/>
      <c r="I37" s="25"/>
      <c r="J37" s="25"/>
      <c r="K37" s="26"/>
    </row>
    <row r="38" spans="1:11" ht="17" customHeight="1" x14ac:dyDescent="0.2">
      <c r="A38" s="19">
        <f t="shared" si="1"/>
        <v>45350</v>
      </c>
      <c r="B38" s="23" t="str">
        <f t="shared" si="2"/>
        <v>水</v>
      </c>
      <c r="C38" s="10">
        <v>0.375</v>
      </c>
      <c r="D38" s="10">
        <v>0.75</v>
      </c>
      <c r="E38" s="6">
        <v>60</v>
      </c>
      <c r="F38" s="11">
        <f t="shared" si="0"/>
        <v>8</v>
      </c>
      <c r="G38" s="25" t="s">
        <v>38</v>
      </c>
      <c r="H38" s="25"/>
      <c r="I38" s="25"/>
      <c r="J38" s="25"/>
      <c r="K38" s="26"/>
    </row>
    <row r="39" spans="1:11" ht="17" customHeight="1" x14ac:dyDescent="0.2">
      <c r="A39" s="19">
        <f>IF(DAY(A38+1)=29,A38+1,"-")</f>
        <v>45351</v>
      </c>
      <c r="B39" s="23" t="str">
        <f t="shared" si="2"/>
        <v>木</v>
      </c>
      <c r="C39" s="10">
        <v>0.375</v>
      </c>
      <c r="D39" s="10">
        <v>0.75</v>
      </c>
      <c r="E39" s="6">
        <v>60</v>
      </c>
      <c r="F39" s="11">
        <f t="shared" si="0"/>
        <v>8</v>
      </c>
      <c r="G39" s="25" t="s">
        <v>38</v>
      </c>
      <c r="H39" s="25"/>
      <c r="I39" s="25"/>
      <c r="J39" s="25"/>
      <c r="K39" s="26"/>
    </row>
    <row r="40" spans="1:11" ht="17" customHeight="1" x14ac:dyDescent="0.2">
      <c r="A40" s="19" t="str">
        <f>IF(DAY(A38+2)=30,A39+1,"-")</f>
        <v>-</v>
      </c>
      <c r="B40" s="23" t="str">
        <f t="shared" si="2"/>
        <v>-</v>
      </c>
      <c r="C40" s="10"/>
      <c r="D40" s="10"/>
      <c r="E40" s="6"/>
      <c r="F40" s="11" t="str">
        <f t="shared" si="0"/>
        <v/>
      </c>
      <c r="G40" s="25"/>
      <c r="H40" s="25"/>
      <c r="I40" s="25"/>
      <c r="J40" s="25"/>
      <c r="K40" s="26"/>
    </row>
    <row r="41" spans="1:11" ht="17" customHeight="1" x14ac:dyDescent="0.2">
      <c r="A41" s="21" t="str">
        <f>IF(DAY(A38+3)=31,A40+1,"-")</f>
        <v>-</v>
      </c>
      <c r="B41" s="24" t="str">
        <f t="shared" ref="B41" si="3">TEXT(A41,"aaa")</f>
        <v>-</v>
      </c>
      <c r="C41" s="12"/>
      <c r="D41" s="12"/>
      <c r="E41" s="7"/>
      <c r="F41" s="13" t="str">
        <f t="shared" ref="F41" si="4">IF(D41="","",IF(C41=0,"",IF((HOUR(D41)+(MINUTE(D41)/60))&gt;9,(HOUR(D41)+(MINUTE(D41)/60))-(HOUR(C41)+(MINUTE(C41)/60))-(E41/60),(23-(HOUR(C41)+(MINUTE(C41)/60))+1)+(HOUR(D41)+(MINUTE(D41)/60))-(E41/60))))</f>
        <v/>
      </c>
      <c r="G41" s="32"/>
      <c r="H41" s="32"/>
      <c r="I41" s="32"/>
      <c r="J41" s="32"/>
      <c r="K41" s="33"/>
    </row>
    <row r="42" spans="1:11" ht="17" customHeight="1" x14ac:dyDescent="0.2">
      <c r="A42" s="20" t="s">
        <v>15</v>
      </c>
      <c r="B42" s="2"/>
      <c r="C42" s="12"/>
      <c r="D42" s="12"/>
      <c r="E42" s="7"/>
      <c r="F42" s="13">
        <f>IF(SUM(F11:F41)=0,"0",SUM(F11:F41))</f>
        <v>159</v>
      </c>
      <c r="G42" s="32"/>
      <c r="H42" s="32"/>
      <c r="I42" s="32"/>
      <c r="J42" s="32"/>
      <c r="K42" s="33"/>
    </row>
    <row r="43" spans="1:11" ht="17" customHeight="1" x14ac:dyDescent="0.2">
      <c r="A43" s="34" t="s">
        <v>13</v>
      </c>
      <c r="B43" s="34"/>
      <c r="C43" s="34"/>
      <c r="D43" s="34"/>
      <c r="E43" s="34"/>
      <c r="F43" s="34"/>
      <c r="G43" s="34"/>
      <c r="H43" s="34"/>
      <c r="I43" s="14"/>
      <c r="J43" s="14"/>
      <c r="K43" s="14"/>
    </row>
    <row r="44" spans="1:11" ht="17" customHeight="1" x14ac:dyDescent="0.2">
      <c r="A44" s="30" t="s">
        <v>14</v>
      </c>
      <c r="B44" s="30"/>
      <c r="C44" s="30"/>
      <c r="D44" s="30"/>
      <c r="E44" s="30"/>
      <c r="F44" s="30"/>
      <c r="G44" s="30"/>
      <c r="H44" s="30"/>
      <c r="I44" s="15"/>
      <c r="J44" s="16" t="s">
        <v>17</v>
      </c>
      <c r="K44" s="15"/>
    </row>
    <row r="45" spans="1:11" ht="17" customHeight="1" x14ac:dyDescent="0.2">
      <c r="A45" s="30" t="s">
        <v>16</v>
      </c>
      <c r="B45" s="30"/>
      <c r="C45" s="30"/>
      <c r="D45" s="30"/>
      <c r="E45" s="30"/>
      <c r="F45" s="30"/>
      <c r="G45" s="30"/>
      <c r="H45" s="30"/>
      <c r="I45" s="15"/>
      <c r="J45" s="31"/>
      <c r="K45" s="15"/>
    </row>
    <row r="46" spans="1:11" ht="17" customHeight="1" x14ac:dyDescent="0.2">
      <c r="A46" s="30" t="s">
        <v>26</v>
      </c>
      <c r="B46" s="30"/>
      <c r="C46" s="30"/>
      <c r="D46" s="30"/>
      <c r="E46" s="30"/>
      <c r="F46" s="30"/>
      <c r="G46" s="30"/>
      <c r="H46" s="30"/>
      <c r="I46" s="15"/>
      <c r="J46" s="31"/>
      <c r="K46" s="15"/>
    </row>
    <row r="47" spans="1:11" ht="17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31"/>
      <c r="K47" s="15"/>
    </row>
  </sheetData>
  <sheetProtection algorithmName="SHA-512" hashValue="eT7FmzFnFgK4CmSfxcyQcoHGP0XSM69J85htRnBwZT6dZqNYA/kjLuCnQHz5LNrxMKiVzNa8lAy3qsjk5IwrWA==" saltValue="6KbyFAk2p7xKOzcjyjKW9Q==" spinCount="100000" sheet="1" selectLockedCells="1" autoFilter="0"/>
  <mergeCells count="56">
    <mergeCell ref="J1:K3"/>
    <mergeCell ref="B7:B10"/>
    <mergeCell ref="A5:B6"/>
    <mergeCell ref="F7:F10"/>
    <mergeCell ref="C8:C10"/>
    <mergeCell ref="D8:D10"/>
    <mergeCell ref="E8:E10"/>
    <mergeCell ref="A1:I3"/>
    <mergeCell ref="A7:A10"/>
    <mergeCell ref="C7:E7"/>
    <mergeCell ref="G5:G6"/>
    <mergeCell ref="C5:F6"/>
    <mergeCell ref="G7:K7"/>
    <mergeCell ref="A4:F4"/>
    <mergeCell ref="G8:K10"/>
    <mergeCell ref="H5:J6"/>
    <mergeCell ref="K5:K6"/>
    <mergeCell ref="G12:K12"/>
    <mergeCell ref="H4:I4"/>
    <mergeCell ref="J4:K4"/>
    <mergeCell ref="G13:K13"/>
    <mergeCell ref="G11:K11"/>
    <mergeCell ref="G14:K14"/>
    <mergeCell ref="G15:K15"/>
    <mergeCell ref="G16:K16"/>
    <mergeCell ref="G23:K23"/>
    <mergeCell ref="G24:K24"/>
    <mergeCell ref="G25:K25"/>
    <mergeCell ref="G26:K26"/>
    <mergeCell ref="G17:K17"/>
    <mergeCell ref="G18:K18"/>
    <mergeCell ref="G19:K19"/>
    <mergeCell ref="G20:K20"/>
    <mergeCell ref="G21:K21"/>
    <mergeCell ref="G22:K22"/>
    <mergeCell ref="A46:H46"/>
    <mergeCell ref="J45:J47"/>
    <mergeCell ref="G37:K37"/>
    <mergeCell ref="G38:K38"/>
    <mergeCell ref="G39:K39"/>
    <mergeCell ref="G40:K40"/>
    <mergeCell ref="G41:K41"/>
    <mergeCell ref="G42:K42"/>
    <mergeCell ref="A43:H43"/>
    <mergeCell ref="A44:H44"/>
    <mergeCell ref="A45:H45"/>
    <mergeCell ref="G32:K32"/>
    <mergeCell ref="G34:K34"/>
    <mergeCell ref="G35:K35"/>
    <mergeCell ref="G36:K36"/>
    <mergeCell ref="G27:K27"/>
    <mergeCell ref="G28:K28"/>
    <mergeCell ref="G29:K29"/>
    <mergeCell ref="G30:K30"/>
    <mergeCell ref="G31:K31"/>
    <mergeCell ref="G33:K33"/>
  </mergeCells>
  <phoneticPr fontId="2"/>
  <conditionalFormatting sqref="A11:K41">
    <cfRule type="expression" dxfId="2" priority="1">
      <formula>TEXT($F11,1)&gt;""</formula>
    </cfRule>
    <cfRule type="expression" dxfId="1" priority="2">
      <formula>$G11="祝日"</formula>
    </cfRule>
    <cfRule type="expression" dxfId="0" priority="3">
      <formula>WEEKDAY($A11,2)&gt;=6</formula>
    </cfRule>
  </conditionalFormatting>
  <pageMargins left="0.7" right="0.7" top="0.75" bottom="0.75" header="0.3" footer="0.3"/>
  <pageSetup paperSize="9" scale="98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作業勤務報告書</vt:lpstr>
      <vt:lpstr>作業勤務報告書!Print_Area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cp:lastPrinted>2019-02-25T00:36:47Z</cp:lastPrinted>
  <dcterms:created xsi:type="dcterms:W3CDTF">2016-04-29T23:22:57Z</dcterms:created>
  <dcterms:modified xsi:type="dcterms:W3CDTF">2024-03-23T14:17:12Z</dcterms:modified>
</cp:coreProperties>
</file>